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520" windowHeight="15060" tabRatio="500" activeTab="0"/>
  </bookViews>
  <sheets>
    <sheet name="Mercury Data" sheetId="1" r:id="rId1"/>
    <sheet name="Solar System" sheetId="2" r:id="rId2"/>
    <sheet name="Jupiter &amp; Saturn" sheetId="3" r:id="rId3"/>
  </sheets>
  <definedNames/>
  <calcPr fullCalcOnLoad="1"/>
</workbook>
</file>

<file path=xl/comments1.xml><?xml version="1.0" encoding="utf-8"?>
<comments xmlns="http://schemas.openxmlformats.org/spreadsheetml/2006/main">
  <authors>
    <author>. .</author>
  </authors>
  <commentList>
    <comment ref="H4" authorId="0">
      <text>
        <r>
          <rPr>
            <b/>
            <sz val="9"/>
            <rFont val="Verdana"/>
            <family val="0"/>
          </rPr>
          <t>The +16 is there to help align the ellipse's semi-major axis with the grid on the graph paper.</t>
        </r>
      </text>
    </comment>
  </commentList>
</comments>
</file>

<file path=xl/sharedStrings.xml><?xml version="1.0" encoding="utf-8"?>
<sst xmlns="http://schemas.openxmlformats.org/spreadsheetml/2006/main" count="86" uniqueCount="70">
  <si>
    <t>Date</t>
  </si>
  <si>
    <t>RA</t>
  </si>
  <si>
    <t>Distance (AU)</t>
  </si>
  <si>
    <t>Distance (cm)</t>
  </si>
  <si>
    <t>Angle (o)</t>
  </si>
  <si>
    <t>Mercury: Heliocentric orbital data for 24/04/2008 to 21/07/2008</t>
  </si>
  <si>
    <t>Please Read</t>
  </si>
  <si>
    <t>Planet</t>
  </si>
  <si>
    <t>Sidereal</t>
  </si>
  <si>
    <t>Mean Distance</t>
  </si>
  <si>
    <t>R^3/T^2</t>
  </si>
  <si>
    <t>Period</t>
  </si>
  <si>
    <t>From Centre of</t>
  </si>
  <si>
    <t>(Days)</t>
  </si>
  <si>
    <t>Primary (km)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</si>
  <si>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</si>
  <si>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</si>
  <si>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</si>
  <si>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</si>
  <si>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</si>
  <si>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</si>
  <si>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</si>
  <si>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</si>
  <si>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</si>
  <si>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Average</t>
  </si>
  <si>
    <t>TABLE OF SATELLITES</t>
  </si>
  <si>
    <t>Satellite</t>
  </si>
  <si>
    <t>Average Value</t>
  </si>
  <si>
    <t>of</t>
  </si>
  <si>
    <t>Moon</t>
  </si>
  <si>
    <t>Phobos</t>
  </si>
  <si>
    <t>Deimos</t>
  </si>
  <si>
    <t>J15  Adrastea</t>
  </si>
  <si>
    <t>V       Amalthea</t>
  </si>
  <si>
    <t>XIV   Thebe</t>
  </si>
  <si>
    <t>I       Io</t>
  </si>
  <si>
    <t>II     Europa</t>
  </si>
  <si>
    <t>III    Ganymede</t>
  </si>
  <si>
    <t>IV     Callisto</t>
  </si>
  <si>
    <t>XIII  Leda</t>
  </si>
  <si>
    <t>VI     Himalia</t>
  </si>
  <si>
    <t>X      Lysithea</t>
  </si>
  <si>
    <t>VII   Elara</t>
  </si>
  <si>
    <t>XII   Anake</t>
  </si>
  <si>
    <t>XI     Carme</t>
  </si>
  <si>
    <t>VIII  Pasiphae</t>
  </si>
  <si>
    <t>IX     Sinope</t>
  </si>
  <si>
    <t>Atlas</t>
  </si>
  <si>
    <t>1980  S27</t>
  </si>
  <si>
    <t>1980  S26</t>
  </si>
  <si>
    <t>Janus</t>
  </si>
  <si>
    <t>Epimetheus</t>
  </si>
  <si>
    <t>Mimas</t>
  </si>
  <si>
    <t>Enceladus</t>
  </si>
  <si>
    <t>Tethys</t>
  </si>
  <si>
    <t>Dione</t>
  </si>
  <si>
    <t>1980  S6</t>
  </si>
  <si>
    <t>Rhea</t>
  </si>
  <si>
    <t>Titan</t>
  </si>
  <si>
    <t>Hyperion</t>
  </si>
  <si>
    <t>Iapetus</t>
  </si>
  <si>
    <t>Phoebe</t>
  </si>
  <si>
    <t>Miranda</t>
  </si>
  <si>
    <t>Ariel</t>
  </si>
  <si>
    <t>Umbriel</t>
  </si>
  <si>
    <t>Titania</t>
  </si>
  <si>
    <t>Oberon</t>
  </si>
  <si>
    <t>Triton</t>
  </si>
  <si>
    <t>Nereid</t>
  </si>
  <si>
    <t>Charon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</si>
</sst>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b/>
      <sz val="10"/>
      <name val="Geneva"/>
      <family val="0"/>
    </font>
    <font>
      <sz val="8"/>
      <name val="Verdana"/>
      <family val="0"/>
    </font>
    <font>
      <sz val="10"/>
      <name val="Geneva"/>
      <family val="0"/>
    </font>
    <font>
      <sz val="14"/>
      <name val="System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3" xfId="0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/>
    </xf>
    <xf numFmtId="40" fontId="0" fillId="0" borderId="1" xfId="0" applyNumberFormat="1" applyBorder="1" applyAlignment="1">
      <alignment/>
    </xf>
    <xf numFmtId="11" fontId="0" fillId="0" borderId="1" xfId="0" applyNumberFormat="1" applyBorder="1" applyAlignment="1">
      <alignment horizontal="center"/>
    </xf>
    <xf numFmtId="11" fontId="0" fillId="0" borderId="5" xfId="0" applyNumberFormat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40" fontId="9" fillId="0" borderId="1" xfId="0" applyNumberFormat="1" applyFont="1" applyBorder="1" applyAlignment="1">
      <alignment/>
    </xf>
    <xf numFmtId="11" fontId="9" fillId="0" borderId="1" xfId="0" applyNumberFormat="1" applyFont="1" applyBorder="1" applyAlignment="1">
      <alignment horizontal="center"/>
    </xf>
    <xf numFmtId="40" fontId="9" fillId="0" borderId="0" xfId="0" applyNumberFormat="1" applyFont="1" applyAlignment="1">
      <alignment/>
    </xf>
    <xf numFmtId="11" fontId="9" fillId="0" borderId="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1" xfId="0" applyFont="1" applyBorder="1" applyAlignment="1">
      <alignment horizontal="left"/>
    </xf>
    <xf numFmtId="39" fontId="9" fillId="0" borderId="1" xfId="0" applyNumberFormat="1" applyFont="1" applyBorder="1" applyAlignment="1">
      <alignment/>
    </xf>
    <xf numFmtId="11" fontId="9" fillId="0" borderId="5" xfId="0" applyNumberFormat="1" applyFont="1" applyBorder="1" applyAlignment="1">
      <alignment/>
    </xf>
    <xf numFmtId="39" fontId="9" fillId="0" borderId="0" xfId="0" applyNumberFormat="1" applyFont="1" applyAlignment="1">
      <alignment/>
    </xf>
    <xf numFmtId="1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1" fontId="7" fillId="0" borderId="4" xfId="0" applyNumberFormat="1" applyFont="1" applyBorder="1" applyAlignment="1">
      <alignment horizontal="center"/>
    </xf>
    <xf numFmtId="11" fontId="7" fillId="0" borderId="5" xfId="0" applyNumberFormat="1" applyFont="1" applyBorder="1" applyAlignment="1">
      <alignment horizontal="center"/>
    </xf>
    <xf numFmtId="11" fontId="7" fillId="0" borderId="2" xfId="0" applyNumberFormat="1" applyFont="1" applyBorder="1" applyAlignment="1">
      <alignment horizontal="center"/>
    </xf>
    <xf numFmtId="11" fontId="10" fillId="0" borderId="9" xfId="0" applyNumberFormat="1" applyFont="1" applyBorder="1" applyAlignment="1">
      <alignment horizontal="center"/>
    </xf>
    <xf numFmtId="11" fontId="9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11" fontId="9" fillId="0" borderId="1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H14" sqref="H14"/>
    </sheetView>
  </sheetViews>
  <sheetFormatPr defaultColWidth="11.00390625" defaultRowHeight="12.75"/>
  <cols>
    <col min="1" max="1" width="7.875" style="0" customWidth="1"/>
    <col min="2" max="2" width="9.25390625" style="0" customWidth="1"/>
    <col min="3" max="3" width="13.00390625" style="0" customWidth="1"/>
    <col min="4" max="4" width="4.25390625" style="0" customWidth="1"/>
    <col min="5" max="5" width="8.75390625" style="0" customWidth="1"/>
    <col min="6" max="6" width="12.625" style="0" customWidth="1"/>
  </cols>
  <sheetData>
    <row r="1" ht="12.75">
      <c r="A1" s="1" t="s">
        <v>5</v>
      </c>
    </row>
    <row r="3" spans="1:6" s="1" customFormat="1" ht="13.5" thickBot="1">
      <c r="A3" s="8" t="s">
        <v>0</v>
      </c>
      <c r="B3" s="8" t="s">
        <v>1</v>
      </c>
      <c r="C3" s="8" t="s">
        <v>2</v>
      </c>
      <c r="E3" s="8" t="s">
        <v>4</v>
      </c>
      <c r="F3" s="12" t="s">
        <v>3</v>
      </c>
    </row>
    <row r="4" spans="1:8" ht="13.5" thickTop="1">
      <c r="A4" s="5">
        <v>38100</v>
      </c>
      <c r="B4" s="6">
        <v>4.933</v>
      </c>
      <c r="C4" s="7">
        <v>0.308</v>
      </c>
      <c r="E4" s="10">
        <f>B4*360/24+16</f>
        <v>89.99499999999999</v>
      </c>
      <c r="F4" s="11">
        <f>28*C4*4/5</f>
        <v>6.8992</v>
      </c>
      <c r="H4" t="s">
        <v>6</v>
      </c>
    </row>
    <row r="5" spans="1:6" ht="12.75">
      <c r="A5" s="2">
        <v>38104</v>
      </c>
      <c r="B5" s="3">
        <v>6.817</v>
      </c>
      <c r="C5" s="4">
        <v>0.312</v>
      </c>
      <c r="E5" s="10">
        <f aca="true" t="shared" si="0" ref="E5:E21">B5*360/24+16</f>
        <v>118.255</v>
      </c>
      <c r="F5" s="11">
        <f aca="true" t="shared" si="1" ref="F5:F26">28*C5*4/5</f>
        <v>6.9888</v>
      </c>
    </row>
    <row r="6" spans="1:6" ht="12.75">
      <c r="A6" s="2">
        <v>38108</v>
      </c>
      <c r="B6" s="3">
        <v>8.583</v>
      </c>
      <c r="C6" s="4">
        <v>0.325</v>
      </c>
      <c r="E6" s="10">
        <f t="shared" si="0"/>
        <v>144.745</v>
      </c>
      <c r="F6" s="11">
        <f t="shared" si="1"/>
        <v>7.279999999999999</v>
      </c>
    </row>
    <row r="7" spans="1:6" ht="12.75">
      <c r="A7" s="2">
        <v>38112</v>
      </c>
      <c r="B7" s="3">
        <v>10.067</v>
      </c>
      <c r="C7" s="4">
        <v>0.345</v>
      </c>
      <c r="E7" s="10">
        <f t="shared" si="0"/>
        <v>167.005</v>
      </c>
      <c r="F7" s="11">
        <f t="shared" si="1"/>
        <v>7.728</v>
      </c>
    </row>
    <row r="8" spans="1:6" ht="12.75">
      <c r="A8" s="2">
        <v>38116</v>
      </c>
      <c r="B8" s="3">
        <v>11.267</v>
      </c>
      <c r="C8" s="4">
        <v>0.367</v>
      </c>
      <c r="E8" s="10">
        <f t="shared" si="0"/>
        <v>185.005</v>
      </c>
      <c r="F8" s="11">
        <f t="shared" si="1"/>
        <v>8.2208</v>
      </c>
    </row>
    <row r="9" spans="1:6" ht="12.75">
      <c r="A9" s="2">
        <v>38120</v>
      </c>
      <c r="B9" s="3">
        <v>12.267</v>
      </c>
      <c r="C9" s="4">
        <v>0.391</v>
      </c>
      <c r="E9" s="10">
        <f t="shared" si="0"/>
        <v>200.005</v>
      </c>
      <c r="F9" s="11">
        <f t="shared" si="1"/>
        <v>8.7584</v>
      </c>
    </row>
    <row r="10" spans="1:6" ht="12.75">
      <c r="A10" s="2">
        <v>38124</v>
      </c>
      <c r="B10" s="3">
        <v>13.133</v>
      </c>
      <c r="C10" s="4">
        <v>0.412</v>
      </c>
      <c r="E10" s="10">
        <f t="shared" si="0"/>
        <v>212.995</v>
      </c>
      <c r="F10" s="11">
        <f t="shared" si="1"/>
        <v>9.2288</v>
      </c>
    </row>
    <row r="11" spans="1:6" ht="12.75">
      <c r="A11" s="2">
        <v>38128</v>
      </c>
      <c r="B11" s="3">
        <v>13.933</v>
      </c>
      <c r="C11" s="4">
        <v>0.431</v>
      </c>
      <c r="E11" s="10">
        <f t="shared" si="0"/>
        <v>224.995</v>
      </c>
      <c r="F11" s="11">
        <f t="shared" si="1"/>
        <v>9.654399999999999</v>
      </c>
    </row>
    <row r="12" spans="1:6" ht="12.75">
      <c r="A12" s="2">
        <v>38132</v>
      </c>
      <c r="B12" s="3">
        <v>14.7</v>
      </c>
      <c r="C12" s="4">
        <v>0.446</v>
      </c>
      <c r="E12" s="10">
        <f t="shared" si="0"/>
        <v>236.5</v>
      </c>
      <c r="F12" s="11">
        <f t="shared" si="1"/>
        <v>9.9904</v>
      </c>
    </row>
    <row r="13" spans="1:6" ht="12.75">
      <c r="A13" s="2">
        <v>38136</v>
      </c>
      <c r="B13" s="3">
        <v>15.467</v>
      </c>
      <c r="C13" s="4">
        <v>0.457</v>
      </c>
      <c r="E13" s="10">
        <f t="shared" si="0"/>
        <v>248.005</v>
      </c>
      <c r="F13" s="11">
        <f t="shared" si="1"/>
        <v>10.2368</v>
      </c>
    </row>
    <row r="14" spans="1:6" ht="12.75">
      <c r="A14" s="2">
        <v>38140</v>
      </c>
      <c r="B14" s="3">
        <v>16.217</v>
      </c>
      <c r="C14" s="4">
        <v>0.464</v>
      </c>
      <c r="E14" s="10">
        <f t="shared" si="0"/>
        <v>259.255</v>
      </c>
      <c r="F14" s="11">
        <f t="shared" si="1"/>
        <v>10.393600000000001</v>
      </c>
    </row>
    <row r="15" spans="1:6" ht="12.75">
      <c r="A15" s="2">
        <v>38144</v>
      </c>
      <c r="B15" s="3">
        <v>17.017</v>
      </c>
      <c r="C15" s="4">
        <v>0.467</v>
      </c>
      <c r="E15" s="10">
        <f t="shared" si="0"/>
        <v>271.255</v>
      </c>
      <c r="F15" s="11">
        <f t="shared" si="1"/>
        <v>10.4608</v>
      </c>
    </row>
    <row r="16" spans="1:6" ht="12.75">
      <c r="A16" s="2">
        <v>38148</v>
      </c>
      <c r="B16" s="3">
        <v>17.833</v>
      </c>
      <c r="C16" s="4">
        <v>0.465</v>
      </c>
      <c r="E16" s="10">
        <f t="shared" si="0"/>
        <v>283.49499999999995</v>
      </c>
      <c r="F16" s="11">
        <f t="shared" si="1"/>
        <v>10.416</v>
      </c>
    </row>
    <row r="17" spans="1:6" ht="12.75">
      <c r="A17" s="2">
        <v>38152</v>
      </c>
      <c r="B17" s="3">
        <v>18.683</v>
      </c>
      <c r="C17" s="4">
        <v>0.458</v>
      </c>
      <c r="E17" s="10">
        <f t="shared" si="0"/>
        <v>296.245</v>
      </c>
      <c r="F17" s="11">
        <f t="shared" si="1"/>
        <v>10.2592</v>
      </c>
    </row>
    <row r="18" spans="1:6" ht="12.75">
      <c r="A18" s="2">
        <v>38156</v>
      </c>
      <c r="B18" s="3">
        <v>19.567</v>
      </c>
      <c r="C18" s="4">
        <v>0.448</v>
      </c>
      <c r="E18" s="10">
        <f t="shared" si="0"/>
        <v>309.505</v>
      </c>
      <c r="F18" s="11">
        <f t="shared" si="1"/>
        <v>10.0352</v>
      </c>
    </row>
    <row r="19" spans="1:6" ht="12.75">
      <c r="A19" s="2">
        <v>38160</v>
      </c>
      <c r="B19" s="3">
        <v>20.467</v>
      </c>
      <c r="C19" s="4">
        <v>0.433</v>
      </c>
      <c r="E19" s="10">
        <f t="shared" si="0"/>
        <v>323.005</v>
      </c>
      <c r="F19" s="11">
        <f t="shared" si="1"/>
        <v>9.699200000000001</v>
      </c>
    </row>
    <row r="20" spans="1:6" ht="12.75">
      <c r="A20" s="2">
        <v>38164</v>
      </c>
      <c r="B20" s="3">
        <v>21.417</v>
      </c>
      <c r="C20" s="4">
        <v>0.415</v>
      </c>
      <c r="E20" s="10">
        <f t="shared" si="0"/>
        <v>337.25500000000005</v>
      </c>
      <c r="F20" s="11">
        <f t="shared" si="1"/>
        <v>9.296</v>
      </c>
    </row>
    <row r="21" spans="1:6" ht="12.75">
      <c r="A21" s="2">
        <v>38168</v>
      </c>
      <c r="B21" s="3">
        <v>22.4</v>
      </c>
      <c r="C21" s="4">
        <v>0.394</v>
      </c>
      <c r="E21" s="10">
        <f t="shared" si="0"/>
        <v>351.99999999999994</v>
      </c>
      <c r="F21" s="11">
        <f t="shared" si="1"/>
        <v>8.8256</v>
      </c>
    </row>
    <row r="22" spans="1:6" ht="12.75">
      <c r="A22" s="2">
        <v>38172</v>
      </c>
      <c r="B22" s="3">
        <v>23.417</v>
      </c>
      <c r="C22" s="4">
        <v>0.371</v>
      </c>
      <c r="E22" s="9">
        <f>(B22*360/24)+16-360</f>
        <v>7.255000000000052</v>
      </c>
      <c r="F22" s="11">
        <f t="shared" si="1"/>
        <v>8.3104</v>
      </c>
    </row>
    <row r="23" spans="1:6" ht="12.75">
      <c r="A23" s="2">
        <v>38176</v>
      </c>
      <c r="B23" s="3">
        <v>0.517</v>
      </c>
      <c r="C23" s="4">
        <v>0.348</v>
      </c>
      <c r="E23" s="9">
        <f>B23*360/24+16</f>
        <v>23.755</v>
      </c>
      <c r="F23" s="11">
        <f t="shared" si="1"/>
        <v>7.7951999999999995</v>
      </c>
    </row>
    <row r="24" spans="1:6" ht="12.75">
      <c r="A24" s="2">
        <v>38180</v>
      </c>
      <c r="B24" s="3">
        <v>1.767</v>
      </c>
      <c r="C24" s="4">
        <v>0.328</v>
      </c>
      <c r="E24" s="9">
        <f>B24*360/24+16</f>
        <v>42.504999999999995</v>
      </c>
      <c r="F24" s="11">
        <f t="shared" si="1"/>
        <v>7.347200000000001</v>
      </c>
    </row>
    <row r="25" spans="1:6" ht="12.75">
      <c r="A25" s="2">
        <v>38184</v>
      </c>
      <c r="B25" s="3">
        <v>3.233</v>
      </c>
      <c r="C25" s="4">
        <v>0.313</v>
      </c>
      <c r="E25" s="9">
        <f>B25*360/24+16</f>
        <v>64.495</v>
      </c>
      <c r="F25" s="11">
        <f t="shared" si="1"/>
        <v>7.0112</v>
      </c>
    </row>
    <row r="26" spans="1:6" ht="12.75">
      <c r="A26" s="2">
        <v>38188</v>
      </c>
      <c r="B26" s="3">
        <v>4.95</v>
      </c>
      <c r="C26" s="4">
        <v>0.308</v>
      </c>
      <c r="E26" s="9">
        <f>B26*360/24+16</f>
        <v>90.25</v>
      </c>
      <c r="F26" s="11">
        <f t="shared" si="1"/>
        <v>6.8992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G17" sqref="G17"/>
    </sheetView>
  </sheetViews>
  <sheetFormatPr defaultColWidth="11.00390625" defaultRowHeight="12.75"/>
  <cols>
    <col min="3" max="3" width="15.875" style="0" customWidth="1"/>
    <col min="4" max="4" width="5.00390625" style="0" customWidth="1"/>
  </cols>
  <sheetData>
    <row r="3" spans="1:7" ht="12.75">
      <c r="A3" s="13"/>
      <c r="B3" s="13"/>
      <c r="C3" s="13"/>
      <c r="D3" s="14"/>
      <c r="E3" s="15"/>
      <c r="G3" s="16"/>
    </row>
    <row r="4" spans="1:7" ht="12.75">
      <c r="A4" s="17" t="s">
        <v>7</v>
      </c>
      <c r="B4" s="17" t="s">
        <v>8</v>
      </c>
      <c r="C4" s="17" t="s">
        <v>9</v>
      </c>
      <c r="D4" s="18"/>
      <c r="E4" s="17" t="s">
        <v>10</v>
      </c>
      <c r="G4" s="16"/>
    </row>
    <row r="5" spans="1:7" ht="12.75">
      <c r="A5" s="17"/>
      <c r="B5" s="17" t="s">
        <v>11</v>
      </c>
      <c r="C5" s="17" t="s">
        <v>12</v>
      </c>
      <c r="D5" s="18"/>
      <c r="E5" s="19"/>
      <c r="G5" s="16"/>
    </row>
    <row r="6" spans="1:7" ht="12.75">
      <c r="A6" s="17"/>
      <c r="B6" s="17" t="s">
        <v>13</v>
      </c>
      <c r="C6" s="17" t="s">
        <v>14</v>
      </c>
      <c r="D6" s="18"/>
      <c r="E6" s="19"/>
      <c r="G6" s="16"/>
    </row>
    <row r="7" spans="1:7" ht="12.75">
      <c r="A7" s="20"/>
      <c r="B7" s="20"/>
      <c r="C7" s="20"/>
      <c r="D7" s="18"/>
      <c r="E7" s="21"/>
      <c r="G7" s="16"/>
    </row>
    <row r="8" spans="1:7" ht="12.75">
      <c r="A8" s="22" t="s">
        <v>15</v>
      </c>
      <c r="B8" s="23">
        <v>88</v>
      </c>
      <c r="C8" s="24">
        <v>58000000</v>
      </c>
      <c r="E8" s="24">
        <f aca="true" t="shared" si="0" ref="E8:E16">C8^3/B8^2</f>
        <v>2.5195247933884297E+19</v>
      </c>
      <c r="G8" s="16"/>
    </row>
    <row r="9" spans="1:7" ht="12.75">
      <c r="A9" s="22" t="s">
        <v>16</v>
      </c>
      <c r="B9" s="23">
        <v>224.7</v>
      </c>
      <c r="C9" s="24">
        <v>108200000</v>
      </c>
      <c r="E9" s="24">
        <f t="shared" si="0"/>
        <v>2.5088554367797723E+19</v>
      </c>
      <c r="G9" s="16"/>
    </row>
    <row r="10" spans="1:7" ht="12.75">
      <c r="A10" s="22" t="s">
        <v>17</v>
      </c>
      <c r="B10" s="23">
        <v>365.25</v>
      </c>
      <c r="C10" s="24">
        <v>149600000</v>
      </c>
      <c r="E10" s="24">
        <f t="shared" si="0"/>
        <v>2.509656779015058E+19</v>
      </c>
      <c r="G10" s="16"/>
    </row>
    <row r="11" spans="1:7" ht="12.75">
      <c r="A11" s="22" t="s">
        <v>18</v>
      </c>
      <c r="B11" s="23">
        <v>686.9</v>
      </c>
      <c r="C11" s="24">
        <v>227940000</v>
      </c>
      <c r="E11" s="24">
        <f t="shared" si="0"/>
        <v>2.510005071975572E+19</v>
      </c>
      <c r="G11" s="16"/>
    </row>
    <row r="12" spans="1:7" ht="12.75">
      <c r="A12" s="22" t="s">
        <v>19</v>
      </c>
      <c r="B12" s="23">
        <v>4331.865</v>
      </c>
      <c r="C12" s="24">
        <v>778300000</v>
      </c>
      <c r="E12" s="24">
        <f t="shared" si="0"/>
        <v>2.512414343089132E+19</v>
      </c>
      <c r="G12" s="16"/>
    </row>
    <row r="13" spans="1:7" ht="12.75">
      <c r="A13" s="22" t="s">
        <v>20</v>
      </c>
      <c r="B13" s="23">
        <v>10760.265</v>
      </c>
      <c r="C13" s="24">
        <v>1427000000</v>
      </c>
      <c r="D13" s="25"/>
      <c r="E13" s="24">
        <f t="shared" si="0"/>
        <v>2.509724123397132E+19</v>
      </c>
      <c r="G13" s="16"/>
    </row>
    <row r="14" spans="1:7" ht="12.75">
      <c r="A14" s="22" t="s">
        <v>21</v>
      </c>
      <c r="B14" s="23">
        <v>30681</v>
      </c>
      <c r="C14" s="24">
        <v>2869600000</v>
      </c>
      <c r="D14" s="25"/>
      <c r="E14" s="24">
        <f t="shared" si="0"/>
        <v>2.5102967838008287E+19</v>
      </c>
      <c r="G14" s="16"/>
    </row>
    <row r="15" spans="1:7" ht="12.75">
      <c r="A15" s="22" t="s">
        <v>22</v>
      </c>
      <c r="B15" s="23">
        <v>60193.2</v>
      </c>
      <c r="C15" s="24">
        <v>4498000000</v>
      </c>
      <c r="D15" s="25"/>
      <c r="E15" s="24">
        <f t="shared" si="0"/>
        <v>2.511675268991613E+19</v>
      </c>
      <c r="G15" s="26" t="s">
        <v>24</v>
      </c>
    </row>
    <row r="16" spans="1:7" ht="12.75">
      <c r="A16" s="22" t="s">
        <v>23</v>
      </c>
      <c r="B16" s="23">
        <v>90764.625</v>
      </c>
      <c r="C16" s="24">
        <v>5900000000</v>
      </c>
      <c r="D16" s="25"/>
      <c r="E16" s="24">
        <f t="shared" si="0"/>
        <v>2.493002991130571E+19</v>
      </c>
      <c r="G16" s="24">
        <f>AVERAGE(E8,E9,E10,E11,E12,E13,E14,E15,E16)</f>
        <v>2.5094617323964563E+19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25">
      <selection activeCell="D36" sqref="D36:D50"/>
    </sheetView>
  </sheetViews>
  <sheetFormatPr defaultColWidth="11.00390625" defaultRowHeight="12.75"/>
  <cols>
    <col min="4" max="4" width="15.125" style="50" customWidth="1"/>
    <col min="5" max="5" width="4.875" style="0" customWidth="1"/>
    <col min="7" max="7" width="4.75390625" style="0" customWidth="1"/>
  </cols>
  <sheetData>
    <row r="1" spans="1:8" ht="18">
      <c r="A1" s="27"/>
      <c r="B1" s="27"/>
      <c r="C1" s="48" t="s">
        <v>25</v>
      </c>
      <c r="D1" s="48"/>
      <c r="E1" s="44"/>
      <c r="F1" s="27"/>
      <c r="G1" s="27"/>
      <c r="H1" s="27"/>
    </row>
    <row r="2" spans="1:8" ht="12.75">
      <c r="A2" s="13"/>
      <c r="B2" s="13"/>
      <c r="C2" s="13"/>
      <c r="D2" s="45"/>
      <c r="E2" s="29"/>
      <c r="F2" s="28"/>
      <c r="G2" s="27"/>
      <c r="H2" s="13"/>
    </row>
    <row r="3" spans="1:8" ht="12.75">
      <c r="A3" s="17" t="s">
        <v>7</v>
      </c>
      <c r="B3" s="17" t="s">
        <v>26</v>
      </c>
      <c r="C3" s="17" t="s">
        <v>8</v>
      </c>
      <c r="D3" s="46" t="s">
        <v>9</v>
      </c>
      <c r="E3" s="29"/>
      <c r="F3" s="17" t="s">
        <v>10</v>
      </c>
      <c r="G3" s="27"/>
      <c r="H3" s="17" t="s">
        <v>27</v>
      </c>
    </row>
    <row r="4" spans="1:8" ht="12.75">
      <c r="A4" s="17"/>
      <c r="B4" s="17"/>
      <c r="C4" s="17" t="s">
        <v>11</v>
      </c>
      <c r="D4" s="46" t="s">
        <v>12</v>
      </c>
      <c r="E4" s="29"/>
      <c r="F4" s="29"/>
      <c r="G4" s="27"/>
      <c r="H4" s="17" t="s">
        <v>28</v>
      </c>
    </row>
    <row r="5" spans="1:8" ht="12.75">
      <c r="A5" s="17"/>
      <c r="B5" s="17"/>
      <c r="C5" s="17" t="s">
        <v>13</v>
      </c>
      <c r="D5" s="46" t="s">
        <v>14</v>
      </c>
      <c r="E5" s="29"/>
      <c r="F5" s="29"/>
      <c r="G5" s="27"/>
      <c r="H5" s="17" t="s">
        <v>10</v>
      </c>
    </row>
    <row r="6" spans="1:8" ht="12.75">
      <c r="A6" s="20"/>
      <c r="B6" s="20"/>
      <c r="C6" s="20"/>
      <c r="D6" s="47"/>
      <c r="E6" s="29"/>
      <c r="F6" s="30"/>
      <c r="G6" s="27"/>
      <c r="H6" s="20"/>
    </row>
    <row r="7" spans="1:8" ht="12.75">
      <c r="A7" s="22" t="s">
        <v>17</v>
      </c>
      <c r="B7" s="31" t="s">
        <v>29</v>
      </c>
      <c r="C7" s="32">
        <v>27.32</v>
      </c>
      <c r="D7" s="33">
        <v>384000</v>
      </c>
      <c r="E7" s="27"/>
      <c r="F7" s="33">
        <v>75863396564549.2</v>
      </c>
      <c r="G7" s="27"/>
      <c r="H7" s="33">
        <v>75863396564549.2</v>
      </c>
    </row>
    <row r="8" spans="1:8" ht="12.75">
      <c r="A8" s="27"/>
      <c r="B8" s="27"/>
      <c r="C8" s="34"/>
      <c r="D8" s="49"/>
      <c r="E8" s="27"/>
      <c r="F8" s="35"/>
      <c r="G8" s="27"/>
      <c r="H8" s="36"/>
    </row>
    <row r="9" spans="1:8" ht="12.75">
      <c r="A9" s="37" t="s">
        <v>18</v>
      </c>
      <c r="B9" s="31" t="s">
        <v>30</v>
      </c>
      <c r="C9" s="32">
        <v>0.32</v>
      </c>
      <c r="D9" s="33">
        <v>9350</v>
      </c>
      <c r="E9" s="27"/>
      <c r="F9" s="33">
        <v>7982425537109.37</v>
      </c>
      <c r="G9" s="27"/>
      <c r="H9" s="36"/>
    </row>
    <row r="10" spans="1:8" ht="12.75">
      <c r="A10" s="38"/>
      <c r="B10" s="31" t="s">
        <v>31</v>
      </c>
      <c r="C10" s="32">
        <v>1.26</v>
      </c>
      <c r="D10" s="33">
        <v>23500</v>
      </c>
      <c r="E10" s="27"/>
      <c r="F10" s="33">
        <v>8174524439405.39</v>
      </c>
      <c r="G10" s="27"/>
      <c r="H10" s="33">
        <v>8078474988257.38</v>
      </c>
    </row>
    <row r="11" spans="1:8" ht="12.75">
      <c r="A11" s="27"/>
      <c r="B11" s="27"/>
      <c r="C11" s="27"/>
      <c r="D11" s="49"/>
      <c r="E11" s="27"/>
      <c r="F11" s="36"/>
      <c r="G11" s="27"/>
      <c r="H11" s="36"/>
    </row>
    <row r="12" spans="1:8" ht="12.75">
      <c r="A12" s="28"/>
      <c r="B12" s="39" t="s">
        <v>32</v>
      </c>
      <c r="C12" s="40">
        <v>0.3</v>
      </c>
      <c r="D12" s="33">
        <v>134000</v>
      </c>
      <c r="E12" s="41"/>
      <c r="F12" s="33">
        <v>26734488888888900</v>
      </c>
      <c r="G12" s="27"/>
      <c r="H12" s="36"/>
    </row>
    <row r="13" spans="1:8" ht="12.75">
      <c r="A13" s="29"/>
      <c r="B13" s="39" t="s">
        <v>33</v>
      </c>
      <c r="C13" s="40">
        <v>0.49</v>
      </c>
      <c r="D13" s="33">
        <v>181000</v>
      </c>
      <c r="E13" s="41"/>
      <c r="F13" s="33">
        <v>24696963765097900</v>
      </c>
      <c r="G13" s="27"/>
      <c r="H13" s="36"/>
    </row>
    <row r="14" spans="1:8" ht="12.75">
      <c r="A14" s="29"/>
      <c r="B14" s="39" t="s">
        <v>34</v>
      </c>
      <c r="C14" s="40">
        <v>0.67</v>
      </c>
      <c r="D14" s="33">
        <v>222000</v>
      </c>
      <c r="E14" s="41"/>
      <c r="F14" s="33">
        <v>24373018489641300</v>
      </c>
      <c r="G14" s="27"/>
      <c r="H14" s="36"/>
    </row>
    <row r="15" spans="1:8" ht="12.75">
      <c r="A15" s="29"/>
      <c r="B15" s="39" t="s">
        <v>35</v>
      </c>
      <c r="C15" s="40">
        <v>1.77</v>
      </c>
      <c r="D15" s="33">
        <v>422000</v>
      </c>
      <c r="E15" s="41"/>
      <c r="F15" s="33">
        <v>23987822145615900</v>
      </c>
      <c r="G15" s="27"/>
      <c r="H15" s="36"/>
    </row>
    <row r="16" spans="1:8" ht="12.75">
      <c r="A16" s="29"/>
      <c r="B16" s="39" t="s">
        <v>36</v>
      </c>
      <c r="C16" s="40">
        <v>3.55</v>
      </c>
      <c r="D16" s="33">
        <v>671000</v>
      </c>
      <c r="E16" s="41"/>
      <c r="F16" s="33">
        <v>23972363499305700</v>
      </c>
      <c r="G16" s="27"/>
      <c r="H16" s="36"/>
    </row>
    <row r="17" spans="1:8" ht="12.75">
      <c r="A17" s="17" t="s">
        <v>19</v>
      </c>
      <c r="B17" s="39" t="s">
        <v>37</v>
      </c>
      <c r="C17" s="40">
        <v>7.15</v>
      </c>
      <c r="D17" s="33">
        <v>1070000</v>
      </c>
      <c r="E17" s="41"/>
      <c r="F17" s="33">
        <v>23962893051004900</v>
      </c>
      <c r="G17" s="27"/>
      <c r="H17" s="36"/>
    </row>
    <row r="18" spans="1:8" ht="12.75">
      <c r="A18" s="29"/>
      <c r="B18" s="39" t="s">
        <v>38</v>
      </c>
      <c r="C18" s="40">
        <v>16.7</v>
      </c>
      <c r="D18" s="33">
        <v>1880000</v>
      </c>
      <c r="E18" s="41"/>
      <c r="F18" s="33">
        <v>23825422209473300</v>
      </c>
      <c r="G18" s="27"/>
      <c r="H18" s="36"/>
    </row>
    <row r="19" spans="1:8" ht="12.75">
      <c r="A19" s="29"/>
      <c r="B19" s="39" t="s">
        <v>39</v>
      </c>
      <c r="C19" s="40">
        <v>240</v>
      </c>
      <c r="D19" s="33">
        <v>11110000</v>
      </c>
      <c r="E19" s="41"/>
      <c r="F19" s="33">
        <v>23807823454861100</v>
      </c>
      <c r="G19" s="27"/>
      <c r="H19" s="36"/>
    </row>
    <row r="20" spans="1:8" ht="12.75">
      <c r="A20" s="29"/>
      <c r="B20" s="39" t="s">
        <v>40</v>
      </c>
      <c r="C20" s="40">
        <v>251</v>
      </c>
      <c r="D20" s="33">
        <v>11470000</v>
      </c>
      <c r="E20" s="41"/>
      <c r="F20" s="33">
        <v>23952056681640000</v>
      </c>
      <c r="G20" s="27"/>
      <c r="H20" s="36"/>
    </row>
    <row r="21" spans="1:8" ht="12.75">
      <c r="A21" s="29"/>
      <c r="B21" s="39" t="s">
        <v>41</v>
      </c>
      <c r="C21" s="40">
        <v>260</v>
      </c>
      <c r="D21" s="33">
        <v>11710000</v>
      </c>
      <c r="E21" s="41"/>
      <c r="F21" s="33">
        <v>23753301937869800</v>
      </c>
      <c r="G21" s="27"/>
      <c r="H21" s="36"/>
    </row>
    <row r="22" spans="1:8" ht="12.75">
      <c r="A22" s="29"/>
      <c r="B22" s="39" t="s">
        <v>42</v>
      </c>
      <c r="C22" s="40">
        <v>260</v>
      </c>
      <c r="D22" s="33">
        <v>11740000</v>
      </c>
      <c r="E22" s="41"/>
      <c r="F22" s="33">
        <v>23936331715976300</v>
      </c>
      <c r="G22" s="27"/>
      <c r="H22" s="36"/>
    </row>
    <row r="23" spans="1:8" ht="12.75">
      <c r="A23" s="29"/>
      <c r="B23" s="39" t="s">
        <v>43</v>
      </c>
      <c r="C23" s="40">
        <v>617</v>
      </c>
      <c r="D23" s="33">
        <v>20700000</v>
      </c>
      <c r="E23" s="41"/>
      <c r="F23" s="33">
        <v>23299183848233100</v>
      </c>
      <c r="G23" s="27"/>
      <c r="H23" s="36"/>
    </row>
    <row r="24" spans="1:8" ht="12.75">
      <c r="A24" s="29"/>
      <c r="B24" s="39" t="s">
        <v>44</v>
      </c>
      <c r="C24" s="40">
        <v>692</v>
      </c>
      <c r="D24" s="33">
        <v>22350000</v>
      </c>
      <c r="E24" s="41"/>
      <c r="F24" s="33">
        <v>23314193330465400</v>
      </c>
      <c r="G24" s="27"/>
      <c r="H24" s="36"/>
    </row>
    <row r="25" spans="1:8" ht="12.75">
      <c r="A25" s="29"/>
      <c r="B25" s="31" t="s">
        <v>45</v>
      </c>
      <c r="C25" s="40">
        <v>735</v>
      </c>
      <c r="D25" s="33">
        <v>23300000</v>
      </c>
      <c r="E25" s="41"/>
      <c r="F25" s="33">
        <v>23414941922347200</v>
      </c>
      <c r="G25" s="27"/>
      <c r="H25" s="36"/>
    </row>
    <row r="26" spans="1:8" ht="12.75">
      <c r="A26" s="30"/>
      <c r="B26" s="31" t="s">
        <v>46</v>
      </c>
      <c r="C26" s="40">
        <v>758</v>
      </c>
      <c r="D26" s="33">
        <v>23700000</v>
      </c>
      <c r="E26" s="41"/>
      <c r="F26" s="33">
        <v>23168964641014800</v>
      </c>
      <c r="G26" s="27"/>
      <c r="H26" s="33">
        <v>24013317972095700</v>
      </c>
    </row>
    <row r="27" spans="1:8" ht="12.75">
      <c r="A27" s="27"/>
      <c r="B27" s="27"/>
      <c r="C27" s="42"/>
      <c r="D27" s="49"/>
      <c r="E27" s="43"/>
      <c r="F27" s="51"/>
      <c r="G27" s="27"/>
      <c r="H27" s="36"/>
    </row>
    <row r="28" ht="12.75">
      <c r="F28" s="14"/>
    </row>
    <row r="29" ht="12.75"/>
    <row r="30" ht="12.75"/>
    <row r="31" ht="12.75"/>
    <row r="32" ht="12.75"/>
    <row r="33" ht="12.75"/>
    <row r="34" ht="12.75"/>
    <row r="35" ht="12.75"/>
    <row r="36" spans="1:8" ht="12.75">
      <c r="A36" s="28"/>
      <c r="B36" s="31" t="s">
        <v>47</v>
      </c>
      <c r="C36" s="40">
        <v>0.22</v>
      </c>
      <c r="D36" s="33">
        <v>137000</v>
      </c>
      <c r="E36" s="41"/>
      <c r="F36" s="33">
        <v>53127128099173500</v>
      </c>
      <c r="G36" s="27"/>
      <c r="H36" s="36"/>
    </row>
    <row r="37" spans="1:8" ht="12.75">
      <c r="A37" s="29"/>
      <c r="B37" s="31" t="s">
        <v>48</v>
      </c>
      <c r="C37" s="40">
        <v>0.61</v>
      </c>
      <c r="D37" s="33">
        <v>278500</v>
      </c>
      <c r="E37" s="41"/>
      <c r="F37" s="33">
        <v>58051831832840600</v>
      </c>
      <c r="G37" s="27"/>
      <c r="H37" s="36"/>
    </row>
    <row r="38" spans="1:8" ht="12.75">
      <c r="A38" s="29"/>
      <c r="B38" s="31" t="s">
        <v>49</v>
      </c>
      <c r="C38" s="40">
        <v>0.63</v>
      </c>
      <c r="D38" s="33">
        <v>283400</v>
      </c>
      <c r="E38" s="41"/>
      <c r="F38" s="33">
        <v>57348021426051900</v>
      </c>
      <c r="G38" s="27"/>
      <c r="H38" s="36"/>
    </row>
    <row r="39" spans="1:8" ht="12.75">
      <c r="A39" s="29"/>
      <c r="B39" s="31" t="s">
        <v>50</v>
      </c>
      <c r="C39" s="40">
        <v>0.69</v>
      </c>
      <c r="D39" s="33">
        <v>302800</v>
      </c>
      <c r="E39" s="41"/>
      <c r="F39" s="33">
        <v>58313543272421800</v>
      </c>
      <c r="G39" s="27"/>
      <c r="H39" s="36"/>
    </row>
    <row r="40" spans="1:8" ht="12.75">
      <c r="A40" s="29"/>
      <c r="B40" s="31" t="s">
        <v>51</v>
      </c>
      <c r="C40" s="40">
        <v>0.69</v>
      </c>
      <c r="D40" s="33">
        <v>302900</v>
      </c>
      <c r="E40" s="41"/>
      <c r="F40" s="33">
        <v>58371336670867500</v>
      </c>
      <c r="G40" s="27"/>
      <c r="H40" s="36"/>
    </row>
    <row r="41" spans="1:8" ht="12.75">
      <c r="A41" s="29"/>
      <c r="B41" s="31" t="s">
        <v>52</v>
      </c>
      <c r="C41" s="40">
        <v>0.94</v>
      </c>
      <c r="D41" s="33">
        <v>370800</v>
      </c>
      <c r="E41" s="41"/>
      <c r="F41" s="33">
        <v>57698360018107700</v>
      </c>
      <c r="G41" s="27"/>
      <c r="H41" s="36"/>
    </row>
    <row r="42" spans="1:8" ht="12.75">
      <c r="A42" s="17" t="s">
        <v>20</v>
      </c>
      <c r="B42" s="31" t="s">
        <v>53</v>
      </c>
      <c r="C42" s="40">
        <v>1.37</v>
      </c>
      <c r="D42" s="33">
        <v>476400</v>
      </c>
      <c r="E42" s="41"/>
      <c r="F42" s="33">
        <v>57606849456017900</v>
      </c>
      <c r="G42" s="27"/>
      <c r="H42" s="36"/>
    </row>
    <row r="43" spans="1:8" ht="12.75">
      <c r="A43" s="29"/>
      <c r="B43" s="31" t="s">
        <v>54</v>
      </c>
      <c r="C43" s="40">
        <v>1.89</v>
      </c>
      <c r="D43" s="33">
        <v>589200</v>
      </c>
      <c r="E43" s="41"/>
      <c r="F43" s="33">
        <v>57261748631897200</v>
      </c>
      <c r="G43" s="27"/>
      <c r="H43" s="36"/>
    </row>
    <row r="44" spans="1:8" ht="12.75">
      <c r="A44" s="29"/>
      <c r="B44" s="31" t="s">
        <v>55</v>
      </c>
      <c r="C44" s="40">
        <v>2.74</v>
      </c>
      <c r="D44" s="33">
        <v>754800</v>
      </c>
      <c r="E44" s="41"/>
      <c r="F44" s="33">
        <v>57278884143001800</v>
      </c>
      <c r="G44" s="27"/>
      <c r="H44" s="36"/>
    </row>
    <row r="45" spans="1:8" ht="12.75">
      <c r="A45" s="29"/>
      <c r="B45" s="31" t="s">
        <v>56</v>
      </c>
      <c r="C45" s="40">
        <v>2.74</v>
      </c>
      <c r="D45" s="33">
        <v>754800</v>
      </c>
      <c r="E45" s="41"/>
      <c r="F45" s="33">
        <v>57278884143001800</v>
      </c>
      <c r="G45" s="27"/>
      <c r="H45" s="36"/>
    </row>
    <row r="46" spans="1:8" ht="12.75">
      <c r="A46" s="29"/>
      <c r="B46" s="31" t="s">
        <v>57</v>
      </c>
      <c r="C46" s="40">
        <v>4.42</v>
      </c>
      <c r="D46" s="33">
        <v>1053600</v>
      </c>
      <c r="E46" s="41"/>
      <c r="F46" s="33">
        <v>59866345419627000</v>
      </c>
      <c r="G46" s="27"/>
      <c r="H46" s="36"/>
    </row>
    <row r="47" spans="1:8" ht="12.75">
      <c r="A47" s="29"/>
      <c r="B47" s="31" t="s">
        <v>58</v>
      </c>
      <c r="C47" s="40">
        <v>15.95</v>
      </c>
      <c r="D47" s="33">
        <v>2444000</v>
      </c>
      <c r="E47" s="41"/>
      <c r="F47" s="33">
        <v>57382865278446600</v>
      </c>
      <c r="G47" s="27"/>
      <c r="H47" s="36"/>
    </row>
    <row r="48" spans="1:8" ht="12.75">
      <c r="A48" s="29"/>
      <c r="B48" s="31" t="s">
        <v>59</v>
      </c>
      <c r="C48" s="40">
        <v>21.28</v>
      </c>
      <c r="D48" s="33">
        <v>2964000</v>
      </c>
      <c r="E48" s="41"/>
      <c r="F48" s="33">
        <v>57503112244898000</v>
      </c>
      <c r="G48" s="27"/>
      <c r="H48" s="36"/>
    </row>
    <row r="49" spans="1:8" ht="12.75">
      <c r="A49" s="29"/>
      <c r="B49" s="31" t="s">
        <v>60</v>
      </c>
      <c r="C49" s="40">
        <v>79.33</v>
      </c>
      <c r="D49" s="33">
        <v>7124000</v>
      </c>
      <c r="E49" s="41"/>
      <c r="F49" s="33">
        <v>57450898314859300</v>
      </c>
      <c r="G49" s="27"/>
      <c r="H49" s="36"/>
    </row>
    <row r="50" spans="1:8" ht="12.75">
      <c r="A50" s="30"/>
      <c r="B50" s="31" t="s">
        <v>61</v>
      </c>
      <c r="C50" s="40">
        <v>550.33</v>
      </c>
      <c r="D50" s="33">
        <v>25920000</v>
      </c>
      <c r="E50" s="41"/>
      <c r="F50" s="33">
        <v>57498778082443400</v>
      </c>
      <c r="G50" s="27"/>
      <c r="H50" s="33">
        <v>57469239135577100</v>
      </c>
    </row>
    <row r="51" spans="1:8" ht="12.75">
      <c r="A51" s="27"/>
      <c r="B51" s="27"/>
      <c r="C51" s="43"/>
      <c r="D51" s="49"/>
      <c r="E51" s="27"/>
      <c r="F51" s="35"/>
      <c r="G51" s="27"/>
      <c r="H51" s="36"/>
    </row>
    <row r="52" spans="1:8" ht="12.75">
      <c r="A52" s="28"/>
      <c r="B52" s="31" t="s">
        <v>62</v>
      </c>
      <c r="C52" s="40">
        <v>1.41</v>
      </c>
      <c r="D52" s="33">
        <v>130000</v>
      </c>
      <c r="E52" s="41"/>
      <c r="F52" s="33">
        <v>1105075197424680</v>
      </c>
      <c r="G52" s="27"/>
      <c r="H52" s="36"/>
    </row>
    <row r="53" spans="1:8" ht="12.75">
      <c r="A53" s="29"/>
      <c r="B53" s="31" t="s">
        <v>63</v>
      </c>
      <c r="C53" s="40">
        <v>2.52</v>
      </c>
      <c r="D53" s="33">
        <v>192000</v>
      </c>
      <c r="E53" s="41"/>
      <c r="F53" s="33">
        <v>1114557823129250</v>
      </c>
      <c r="G53" s="27"/>
      <c r="H53" s="36"/>
    </row>
    <row r="54" spans="1:8" ht="12.75">
      <c r="A54" s="17" t="s">
        <v>21</v>
      </c>
      <c r="B54" s="31" t="s">
        <v>64</v>
      </c>
      <c r="C54" s="40">
        <v>4.14</v>
      </c>
      <c r="D54" s="33">
        <v>267000</v>
      </c>
      <c r="E54" s="41"/>
      <c r="F54" s="33">
        <v>1110537177063640</v>
      </c>
      <c r="G54" s="27"/>
      <c r="H54" s="36"/>
    </row>
    <row r="55" spans="1:8" ht="12.75">
      <c r="A55" s="29"/>
      <c r="B55" s="31" t="s">
        <v>65</v>
      </c>
      <c r="C55" s="40">
        <v>8.7</v>
      </c>
      <c r="D55" s="33">
        <v>438000</v>
      </c>
      <c r="E55" s="41"/>
      <c r="F55" s="33">
        <v>1110155529131990</v>
      </c>
      <c r="G55" s="27"/>
      <c r="H55" s="36"/>
    </row>
    <row r="56" spans="1:8" ht="12.75">
      <c r="A56" s="30"/>
      <c r="B56" s="31" t="s">
        <v>66</v>
      </c>
      <c r="C56" s="40">
        <v>13.46</v>
      </c>
      <c r="D56" s="33">
        <v>586000</v>
      </c>
      <c r="E56" s="41"/>
      <c r="F56" s="33">
        <v>1110715233513420</v>
      </c>
      <c r="G56" s="27"/>
      <c r="H56" s="33">
        <v>1110208192052600</v>
      </c>
    </row>
    <row r="57" spans="1:8" ht="12.75">
      <c r="A57" s="27"/>
      <c r="B57" s="27"/>
      <c r="C57" s="43"/>
      <c r="D57" s="49"/>
      <c r="E57" s="27"/>
      <c r="F57" s="35"/>
      <c r="G57" s="27"/>
      <c r="H57" s="36"/>
    </row>
    <row r="58" spans="1:8" ht="12.75">
      <c r="A58" s="13" t="s">
        <v>22</v>
      </c>
      <c r="B58" s="31" t="s">
        <v>67</v>
      </c>
      <c r="C58" s="40">
        <v>1.41</v>
      </c>
      <c r="D58" s="33">
        <v>130000</v>
      </c>
      <c r="E58" s="41"/>
      <c r="F58" s="33">
        <v>1105075197424680</v>
      </c>
      <c r="G58" s="27"/>
      <c r="H58" s="36"/>
    </row>
    <row r="59" spans="1:8" ht="12.75">
      <c r="A59" s="30"/>
      <c r="B59" s="31" t="s">
        <v>68</v>
      </c>
      <c r="C59" s="40">
        <v>2.52</v>
      </c>
      <c r="D59" s="33">
        <v>192000</v>
      </c>
      <c r="E59" s="41"/>
      <c r="F59" s="33">
        <v>1114557823129250</v>
      </c>
      <c r="G59" s="27"/>
      <c r="H59" s="33">
        <v>1109816510276960</v>
      </c>
    </row>
    <row r="60" spans="1:8" ht="12.75">
      <c r="A60" s="27"/>
      <c r="B60" s="27"/>
      <c r="C60" s="27"/>
      <c r="D60" s="49"/>
      <c r="E60" s="27"/>
      <c r="F60" s="35"/>
      <c r="G60" s="27"/>
      <c r="H60" s="36"/>
    </row>
    <row r="61" spans="1:8" ht="12.75">
      <c r="A61" s="22" t="s">
        <v>23</v>
      </c>
      <c r="B61" s="31" t="s">
        <v>69</v>
      </c>
      <c r="C61" s="40">
        <v>6.4</v>
      </c>
      <c r="D61" s="33">
        <v>17000</v>
      </c>
      <c r="E61" s="41"/>
      <c r="F61" s="33">
        <v>119946289062.5</v>
      </c>
      <c r="G61" s="27"/>
      <c r="H61" s="33">
        <v>119946289062.5</v>
      </c>
    </row>
    <row r="62" ht="12.75"/>
  </sheetData>
  <mergeCells count="1">
    <mergeCell ref="C1:D1"/>
  </mergeCells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Fitz-Gerald</dc:creator>
  <cp:keywords/>
  <dc:description/>
  <cp:lastModifiedBy>Paul Fitz-Gerald</cp:lastModifiedBy>
  <dcterms:created xsi:type="dcterms:W3CDTF">2008-04-24T10:42:54Z</dcterms:created>
  <cp:category/>
  <cp:version/>
  <cp:contentType/>
  <cp:contentStatus/>
</cp:coreProperties>
</file>